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samba.chem.gla.ac.uk\forgan-group\Yang Wang\Data\Cell Experiments\Cytotoxicity\CA@MOF-808(Fe)@AuNP@Mn@PEG\HepG2\"/>
    </mc:Choice>
  </mc:AlternateContent>
  <xr:revisionPtr revIDLastSave="0" documentId="13_ncr:1_{F950DE9F-0A23-46B2-A1B6-32917445202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3-03-10 13-34-20 Yang-Alamar B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5" i="1" l="1"/>
  <c r="T8" i="1"/>
  <c r="T11" i="1"/>
  <c r="T14" i="1"/>
  <c r="T17" i="1"/>
  <c r="T20" i="1"/>
  <c r="T2" i="1"/>
  <c r="P22" i="1"/>
  <c r="P17" i="1"/>
  <c r="R17" i="1" s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8" i="1"/>
  <c r="R19" i="1"/>
  <c r="R20" i="1"/>
  <c r="R21" i="1"/>
  <c r="R22" i="1"/>
  <c r="R2" i="1"/>
  <c r="I20" i="1"/>
  <c r="I21" i="1"/>
  <c r="I22" i="1"/>
  <c r="I23" i="1"/>
  <c r="H20" i="1"/>
  <c r="H21" i="1"/>
  <c r="H22" i="1"/>
  <c r="H23" i="1"/>
  <c r="G20" i="1"/>
  <c r="G21" i="1"/>
  <c r="G22" i="1"/>
  <c r="G23" i="1"/>
  <c r="F20" i="1"/>
  <c r="F21" i="1"/>
  <c r="F22" i="1"/>
  <c r="F23" i="1"/>
  <c r="E20" i="1"/>
  <c r="E21" i="1"/>
  <c r="E22" i="1"/>
  <c r="E23" i="1"/>
  <c r="D20" i="1"/>
  <c r="D21" i="1"/>
  <c r="D22" i="1"/>
  <c r="D23" i="1"/>
  <c r="I19" i="1"/>
  <c r="H19" i="1"/>
  <c r="G19" i="1"/>
  <c r="F19" i="1"/>
  <c r="E19" i="1"/>
  <c r="D19" i="1"/>
  <c r="C20" i="1"/>
  <c r="C21" i="1"/>
  <c r="C22" i="1"/>
  <c r="C23" i="1"/>
  <c r="C19" i="1"/>
</calcChain>
</file>

<file path=xl/sharedStrings.xml><?xml version="1.0" encoding="utf-8"?>
<sst xmlns="http://schemas.openxmlformats.org/spreadsheetml/2006/main" count="17" uniqueCount="17">
  <si>
    <t>User: USER</t>
  </si>
  <si>
    <t>Path: C:\Program Files (x86)\BMG\CLARIOstar\User\Data</t>
  </si>
  <si>
    <t>Test run no.: 2024</t>
  </si>
  <si>
    <t>Test name: Yang-Alamar Blue</t>
  </si>
  <si>
    <t>Date: 10/03/2023</t>
  </si>
  <si>
    <t>Time: 13:34:20</t>
  </si>
  <si>
    <t>ID1: HepG2-p15-WY-03-047-48 h</t>
  </si>
  <si>
    <t>Fluorescence (FI)</t>
  </si>
  <si>
    <t>Well Scan: Average (557-10/593-10)</t>
  </si>
  <si>
    <t>A</t>
  </si>
  <si>
    <t>B</t>
  </si>
  <si>
    <t>C</t>
  </si>
  <si>
    <t>D</t>
  </si>
  <si>
    <t>E</t>
  </si>
  <si>
    <t>F</t>
  </si>
  <si>
    <t>G</t>
  </si>
  <si>
    <t>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</si>
</sst>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3"/>
  <sheetViews>
    <sheetView tabSelected="1" workbookViewId="0">
      <selection activeCell="S2" sqref="S2:T20"/>
    </sheetView>
  </sheetViews>
  <sheetFormatPr defaultRowHeight="15" x14ac:dyDescent="0.25"/>
  <sheetData>
    <row r="1" spans="1:20" x14ac:dyDescent="0.25">
      <c r="A1" t="s">
        <v>0</v>
      </c>
      <c r="B1" t="s">
        <v>1</v>
      </c>
      <c r="C1" t="s">
        <v>2</v>
      </c>
    </row>
    <row r="2" spans="1:20" x14ac:dyDescent="0.25">
      <c r="A2" t="s">
        <v>3</v>
      </c>
      <c r="B2" t="s">
        <v>4</v>
      </c>
      <c r="C2" t="s">
        <v>5</v>
      </c>
      <c r="O2">
        <v>0</v>
      </c>
      <c r="P2">
        <v>24563.200000000001</v>
      </c>
      <c r="Q2">
        <v>24241.166669999999</v>
      </c>
      <c r="R2">
        <f>P2/24241.16667*100</f>
        <v>101.32845639974309</v>
      </c>
      <c r="S2">
        <v>99.999999990000006</v>
      </c>
      <c r="T2">
        <f>_xlfn.STDEV.P(R2:R4)</f>
        <v>1.736900155928039</v>
      </c>
    </row>
    <row r="3" spans="1:20" x14ac:dyDescent="0.25">
      <c r="P3">
        <v>23646.400000000001</v>
      </c>
      <c r="R3">
        <f t="shared" ref="R3:R22" si="0">P3/24241.16667*100</f>
        <v>97.546460209210721</v>
      </c>
    </row>
    <row r="4" spans="1:20" x14ac:dyDescent="0.25">
      <c r="A4" t="s">
        <v>6</v>
      </c>
      <c r="P4">
        <v>24513.9</v>
      </c>
      <c r="R4">
        <f t="shared" si="0"/>
        <v>101.12508334979408</v>
      </c>
    </row>
    <row r="5" spans="1:20" x14ac:dyDescent="0.25">
      <c r="A5" t="s">
        <v>7</v>
      </c>
      <c r="O5">
        <v>1</v>
      </c>
      <c r="P5">
        <v>24297.8</v>
      </c>
      <c r="R5">
        <f t="shared" si="0"/>
        <v>100.2336246054943</v>
      </c>
      <c r="S5">
        <v>102.7043528</v>
      </c>
      <c r="T5">
        <f t="shared" ref="T3:T20" si="1">_xlfn.STDEV.P(R5:R7)</f>
        <v>1.8546400992172964</v>
      </c>
    </row>
    <row r="6" spans="1:20" x14ac:dyDescent="0.25">
      <c r="P6">
        <v>25381</v>
      </c>
      <c r="R6">
        <f t="shared" si="0"/>
        <v>104.70205640477947</v>
      </c>
    </row>
    <row r="7" spans="1:20" x14ac:dyDescent="0.25">
      <c r="A7" t="s">
        <v>8</v>
      </c>
      <c r="P7">
        <v>25011.4</v>
      </c>
      <c r="R7">
        <f t="shared" si="0"/>
        <v>103.1773773122612</v>
      </c>
    </row>
    <row r="8" spans="1:20" x14ac:dyDescent="0.25">
      <c r="O8">
        <v>2</v>
      </c>
      <c r="P8">
        <v>23360.5</v>
      </c>
      <c r="R8">
        <f t="shared" si="0"/>
        <v>96.367061528066301</v>
      </c>
      <c r="S8">
        <v>90.548309680000003</v>
      </c>
      <c r="T8">
        <f t="shared" si="1"/>
        <v>4.1207185044148344</v>
      </c>
    </row>
    <row r="9" spans="1:20" x14ac:dyDescent="0.25">
      <c r="B9">
        <v>1</v>
      </c>
      <c r="C9">
        <v>2</v>
      </c>
      <c r="D9">
        <v>3</v>
      </c>
      <c r="E9">
        <v>4</v>
      </c>
      <c r="F9">
        <v>5</v>
      </c>
      <c r="G9">
        <v>6</v>
      </c>
      <c r="H9">
        <v>7</v>
      </c>
      <c r="I9">
        <v>8</v>
      </c>
      <c r="J9">
        <v>9</v>
      </c>
      <c r="K9">
        <v>10</v>
      </c>
      <c r="L9">
        <v>11</v>
      </c>
      <c r="M9">
        <v>12</v>
      </c>
      <c r="P9">
        <v>21177.4</v>
      </c>
      <c r="R9">
        <f t="shared" si="0"/>
        <v>87.361306855780967</v>
      </c>
    </row>
    <row r="10" spans="1:20" x14ac:dyDescent="0.25">
      <c r="A10" t="s">
        <v>9</v>
      </c>
      <c r="B10">
        <v>31.1</v>
      </c>
      <c r="C10">
        <v>34.299999999999997</v>
      </c>
      <c r="D10">
        <v>34.6</v>
      </c>
      <c r="E10">
        <v>35.799999999999997</v>
      </c>
      <c r="F10">
        <v>34.200000000000003</v>
      </c>
      <c r="G10">
        <v>34.200000000000003</v>
      </c>
      <c r="H10">
        <v>33.5</v>
      </c>
      <c r="I10">
        <v>33.5</v>
      </c>
      <c r="J10">
        <v>33.4</v>
      </c>
      <c r="K10">
        <v>28.3</v>
      </c>
      <c r="L10">
        <v>28.5</v>
      </c>
      <c r="M10">
        <v>28.4</v>
      </c>
      <c r="P10">
        <v>21312</v>
      </c>
      <c r="R10">
        <f t="shared" si="0"/>
        <v>87.916560659495687</v>
      </c>
    </row>
    <row r="11" spans="1:20" x14ac:dyDescent="0.25">
      <c r="A11" t="s">
        <v>10</v>
      </c>
      <c r="B11">
        <v>71.900000000000006</v>
      </c>
      <c r="C11">
        <v>27217.3</v>
      </c>
      <c r="D11">
        <v>27079.3</v>
      </c>
      <c r="E11">
        <v>27198.3</v>
      </c>
      <c r="F11">
        <v>22118.6</v>
      </c>
      <c r="G11">
        <v>21617.1</v>
      </c>
      <c r="H11">
        <v>22686.400000000001</v>
      </c>
      <c r="I11">
        <v>19758.400000000001</v>
      </c>
      <c r="J11">
        <v>92.7</v>
      </c>
      <c r="K11">
        <v>29</v>
      </c>
      <c r="L11">
        <v>29.4</v>
      </c>
      <c r="M11">
        <v>28.6</v>
      </c>
      <c r="O11">
        <v>3</v>
      </c>
      <c r="P11">
        <v>19284.699999999997</v>
      </c>
      <c r="R11">
        <f t="shared" si="0"/>
        <v>79.553514327617123</v>
      </c>
      <c r="S11">
        <v>80.681622849999997</v>
      </c>
      <c r="T11">
        <f t="shared" si="1"/>
        <v>2.2351504869372811</v>
      </c>
    </row>
    <row r="12" spans="1:20" x14ac:dyDescent="0.25">
      <c r="A12" t="s">
        <v>11</v>
      </c>
      <c r="B12">
        <v>77.400000000000006</v>
      </c>
      <c r="C12">
        <v>25531.200000000001</v>
      </c>
      <c r="D12">
        <v>26626.9</v>
      </c>
      <c r="E12">
        <v>26190.1</v>
      </c>
      <c r="F12">
        <v>23609.9</v>
      </c>
      <c r="G12">
        <v>21234.6</v>
      </c>
      <c r="H12">
        <v>21306</v>
      </c>
      <c r="I12">
        <v>21289.599999999999</v>
      </c>
      <c r="J12">
        <v>113.5</v>
      </c>
      <c r="K12">
        <v>28.6</v>
      </c>
      <c r="L12">
        <v>28.1</v>
      </c>
      <c r="M12">
        <v>27.8</v>
      </c>
      <c r="P12">
        <v>19075</v>
      </c>
      <c r="R12">
        <f t="shared" si="0"/>
        <v>78.688456952884778</v>
      </c>
    </row>
    <row r="13" spans="1:20" x14ac:dyDescent="0.25">
      <c r="A13" t="s">
        <v>12</v>
      </c>
      <c r="B13">
        <v>84.7</v>
      </c>
      <c r="C13">
        <v>28151.3</v>
      </c>
      <c r="D13">
        <v>28162.5</v>
      </c>
      <c r="E13">
        <v>24007</v>
      </c>
      <c r="F13">
        <v>21908.9</v>
      </c>
      <c r="G13">
        <v>23510.9</v>
      </c>
      <c r="H13">
        <v>21096.9</v>
      </c>
      <c r="I13">
        <v>21584.9</v>
      </c>
      <c r="J13">
        <v>114.2</v>
      </c>
      <c r="K13">
        <v>29.7</v>
      </c>
      <c r="L13">
        <v>27.9</v>
      </c>
      <c r="M13">
        <v>27.5</v>
      </c>
      <c r="P13">
        <v>20314.8</v>
      </c>
      <c r="R13">
        <f t="shared" si="0"/>
        <v>83.802897263772664</v>
      </c>
    </row>
    <row r="14" spans="1:20" x14ac:dyDescent="0.25">
      <c r="A14" t="s">
        <v>13</v>
      </c>
      <c r="B14">
        <v>77.400000000000006</v>
      </c>
      <c r="C14">
        <v>26300.5</v>
      </c>
      <c r="D14">
        <v>27792.9</v>
      </c>
      <c r="E14">
        <v>21317.8</v>
      </c>
      <c r="F14">
        <v>23148.7</v>
      </c>
      <c r="G14">
        <v>20927.599999999999</v>
      </c>
      <c r="H14">
        <v>22809</v>
      </c>
      <c r="I14">
        <v>22633.4</v>
      </c>
      <c r="J14">
        <v>134.6</v>
      </c>
      <c r="K14">
        <v>30</v>
      </c>
      <c r="L14">
        <v>29.1</v>
      </c>
      <c r="M14">
        <v>28.7</v>
      </c>
      <c r="O14">
        <v>4</v>
      </c>
      <c r="P14">
        <v>18742.899999999998</v>
      </c>
      <c r="R14">
        <f t="shared" si="0"/>
        <v>77.318473385175551</v>
      </c>
      <c r="S14">
        <v>75.950689929999996</v>
      </c>
      <c r="T14">
        <f t="shared" si="1"/>
        <v>1.0416627586840965</v>
      </c>
    </row>
    <row r="15" spans="1:20" x14ac:dyDescent="0.25">
      <c r="A15" t="s">
        <v>14</v>
      </c>
      <c r="B15">
        <v>66.7</v>
      </c>
      <c r="C15">
        <v>27168</v>
      </c>
      <c r="D15">
        <v>29489.1</v>
      </c>
      <c r="E15">
        <v>24141.599999999999</v>
      </c>
      <c r="F15">
        <v>21640.6</v>
      </c>
      <c r="G15">
        <v>21004.9</v>
      </c>
      <c r="H15">
        <v>19556.599999999999</v>
      </c>
      <c r="I15">
        <v>22192.5</v>
      </c>
      <c r="J15">
        <v>106.2</v>
      </c>
      <c r="K15">
        <v>29.3</v>
      </c>
      <c r="L15">
        <v>29.1</v>
      </c>
      <c r="M15">
        <v>29</v>
      </c>
      <c r="P15">
        <v>18360.399999999998</v>
      </c>
      <c r="R15">
        <f t="shared" si="0"/>
        <v>75.740579032122952</v>
      </c>
    </row>
    <row r="16" spans="1:20" x14ac:dyDescent="0.25">
      <c r="A16" t="s">
        <v>15</v>
      </c>
      <c r="B16">
        <v>36.6</v>
      </c>
      <c r="C16">
        <v>2654.1</v>
      </c>
      <c r="D16">
        <v>2781.5</v>
      </c>
      <c r="E16">
        <v>2829.6</v>
      </c>
      <c r="F16">
        <v>2833.9</v>
      </c>
      <c r="G16">
        <v>2874.2</v>
      </c>
      <c r="H16">
        <v>2889.2</v>
      </c>
      <c r="I16">
        <v>2865.5</v>
      </c>
      <c r="J16">
        <v>44</v>
      </c>
      <c r="K16">
        <v>27.5</v>
      </c>
      <c r="L16">
        <v>29.4</v>
      </c>
      <c r="M16">
        <v>28.7</v>
      </c>
      <c r="P16">
        <v>18130.7</v>
      </c>
      <c r="R16">
        <f t="shared" si="0"/>
        <v>74.793017377492419</v>
      </c>
    </row>
    <row r="17" spans="1:20" x14ac:dyDescent="0.25">
      <c r="A17" t="s">
        <v>16</v>
      </c>
      <c r="B17">
        <v>34.700000000000003</v>
      </c>
      <c r="C17">
        <v>32.700000000000003</v>
      </c>
      <c r="D17">
        <v>34.1</v>
      </c>
      <c r="E17">
        <v>34</v>
      </c>
      <c r="F17">
        <v>34.5</v>
      </c>
      <c r="G17">
        <v>34</v>
      </c>
      <c r="H17">
        <v>33.1</v>
      </c>
      <c r="I17">
        <v>34.700000000000003</v>
      </c>
      <c r="J17">
        <v>33.299999999999997</v>
      </c>
      <c r="K17">
        <v>32.700000000000003</v>
      </c>
      <c r="L17">
        <v>28.5</v>
      </c>
      <c r="M17">
        <v>28.1</v>
      </c>
      <c r="O17">
        <v>5</v>
      </c>
      <c r="P17">
        <f t="shared" ref="P17" si="2">P9-2889.2</f>
        <v>18288.2</v>
      </c>
      <c r="R17">
        <f t="shared" si="0"/>
        <v>75.442738581690563</v>
      </c>
      <c r="S17">
        <v>75.50887951</v>
      </c>
      <c r="T17">
        <f t="shared" si="1"/>
        <v>0.35523982508868024</v>
      </c>
    </row>
    <row r="18" spans="1:20" x14ac:dyDescent="0.25">
      <c r="P18">
        <v>18416.8</v>
      </c>
      <c r="R18">
        <f t="shared" si="0"/>
        <v>75.973241101435818</v>
      </c>
    </row>
    <row r="19" spans="1:20" x14ac:dyDescent="0.25">
      <c r="C19">
        <f>C11-2654.1</f>
        <v>24563.200000000001</v>
      </c>
      <c r="D19">
        <f>D11-2781.5</f>
        <v>24297.8</v>
      </c>
      <c r="E19">
        <f>E11-2829.6</f>
        <v>24368.7</v>
      </c>
      <c r="F19">
        <f>F11-2833.9</f>
        <v>19284.699999999997</v>
      </c>
      <c r="G19">
        <f>G11-2874.2</f>
        <v>18742.899999999998</v>
      </c>
      <c r="H19">
        <f>H11-2889.2</f>
        <v>19797.2</v>
      </c>
      <c r="I19">
        <f>I11-2865.5</f>
        <v>16892.900000000001</v>
      </c>
      <c r="P19">
        <v>18207.7</v>
      </c>
      <c r="R19">
        <f t="shared" si="0"/>
        <v>75.110658855100397</v>
      </c>
    </row>
    <row r="20" spans="1:20" x14ac:dyDescent="0.25">
      <c r="C20">
        <f t="shared" ref="C20:C24" si="3">C12-2654.1</f>
        <v>22877.100000000002</v>
      </c>
      <c r="D20">
        <f t="shared" ref="D20:D23" si="4">D12-2781.5</f>
        <v>23845.4</v>
      </c>
      <c r="E20">
        <f t="shared" ref="E20:E23" si="5">E12-2829.6</f>
        <v>23360.5</v>
      </c>
      <c r="F20">
        <f t="shared" ref="F20:F23" si="6">F12-2833.9</f>
        <v>20776</v>
      </c>
      <c r="G20">
        <f t="shared" ref="G20:G23" si="7">G12-2874.2</f>
        <v>18360.399999999998</v>
      </c>
      <c r="H20">
        <f t="shared" ref="H20:H23" si="8">H12-2889.2</f>
        <v>18416.8</v>
      </c>
      <c r="I20">
        <f t="shared" ref="I20:I23" si="9">I12-2865.5</f>
        <v>18424.099999999999</v>
      </c>
      <c r="O20">
        <v>6</v>
      </c>
      <c r="P20">
        <v>18424.099999999999</v>
      </c>
      <c r="R20">
        <f t="shared" si="0"/>
        <v>76.003355163598656</v>
      </c>
      <c r="S20">
        <v>72.907519570000005</v>
      </c>
      <c r="T20">
        <f t="shared" si="1"/>
        <v>5.2631018196860762</v>
      </c>
    </row>
    <row r="21" spans="1:20" x14ac:dyDescent="0.25">
      <c r="C21">
        <f t="shared" si="3"/>
        <v>25497.200000000001</v>
      </c>
      <c r="D21">
        <f t="shared" si="4"/>
        <v>25381</v>
      </c>
      <c r="E21">
        <f t="shared" si="5"/>
        <v>21177.4</v>
      </c>
      <c r="F21">
        <f t="shared" si="6"/>
        <v>19075</v>
      </c>
      <c r="G21">
        <f t="shared" si="7"/>
        <v>20636.7</v>
      </c>
      <c r="H21">
        <f t="shared" si="8"/>
        <v>18207.7</v>
      </c>
      <c r="I21">
        <f t="shared" si="9"/>
        <v>18719.400000000001</v>
      </c>
      <c r="P21">
        <v>18719.400000000001</v>
      </c>
      <c r="R21">
        <f t="shared" si="0"/>
        <v>77.221530856295217</v>
      </c>
    </row>
    <row r="22" spans="1:20" x14ac:dyDescent="0.25">
      <c r="C22">
        <f t="shared" si="3"/>
        <v>23646.400000000001</v>
      </c>
      <c r="D22">
        <f t="shared" si="4"/>
        <v>25011.4</v>
      </c>
      <c r="E22">
        <f t="shared" si="5"/>
        <v>18488.2</v>
      </c>
      <c r="F22">
        <f t="shared" si="6"/>
        <v>20314.8</v>
      </c>
      <c r="G22">
        <f t="shared" si="7"/>
        <v>18053.399999999998</v>
      </c>
      <c r="H22">
        <f t="shared" si="8"/>
        <v>19919.8</v>
      </c>
      <c r="I22">
        <f t="shared" si="9"/>
        <v>19767.900000000001</v>
      </c>
      <c r="P22">
        <f>P14-2865.5</f>
        <v>15877.399999999998</v>
      </c>
      <c r="R22">
        <f t="shared" si="0"/>
        <v>65.497672682764488</v>
      </c>
    </row>
    <row r="23" spans="1:20" x14ac:dyDescent="0.25">
      <c r="C23">
        <f t="shared" si="3"/>
        <v>24513.9</v>
      </c>
      <c r="D23">
        <f t="shared" si="4"/>
        <v>26707.599999999999</v>
      </c>
      <c r="E23">
        <f t="shared" si="5"/>
        <v>21312</v>
      </c>
      <c r="F23">
        <f t="shared" si="6"/>
        <v>18806.699999999997</v>
      </c>
      <c r="G23">
        <f t="shared" si="7"/>
        <v>18130.7</v>
      </c>
      <c r="H23">
        <f t="shared" si="8"/>
        <v>16667.399999999998</v>
      </c>
      <c r="I23">
        <f t="shared" si="9"/>
        <v>19327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23-03-10 13-34-20 Yang-Alamar 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Yang Wang (PGR)</cp:lastModifiedBy>
  <dcterms:created xsi:type="dcterms:W3CDTF">2023-03-10T13:40:20Z</dcterms:created>
  <dcterms:modified xsi:type="dcterms:W3CDTF">2023-03-10T16:09:36Z</dcterms:modified>
</cp:coreProperties>
</file>